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0" yWindow="1920" windowWidth="13395" windowHeight="6090" activeTab="2"/>
  </bookViews>
  <sheets>
    <sheet name="green" sheetId="1" r:id="rId1"/>
    <sheet name="Red" sheetId="2" r:id="rId2"/>
    <sheet name="Blue" sheetId="3" r:id="rId3"/>
  </sheets>
  <calcPr calcId="145621"/>
</workbook>
</file>

<file path=xl/calcChain.xml><?xml version="1.0" encoding="utf-8"?>
<calcChain xmlns="http://schemas.openxmlformats.org/spreadsheetml/2006/main">
  <c r="H25" i="3" l="1"/>
  <c r="H24" i="3"/>
  <c r="H23" i="3"/>
  <c r="G4" i="1"/>
  <c r="C44" i="1"/>
  <c r="C45" i="1"/>
  <c r="C46" i="1"/>
  <c r="C47" i="1"/>
  <c r="C48" i="1"/>
  <c r="C49" i="1"/>
  <c r="C50" i="1"/>
  <c r="C43" i="1"/>
  <c r="C31" i="1"/>
  <c r="C32" i="1"/>
  <c r="C33" i="1"/>
  <c r="C34" i="1"/>
  <c r="C35" i="1"/>
  <c r="C36" i="1"/>
  <c r="C37" i="1"/>
  <c r="C30" i="1"/>
  <c r="C17" i="1"/>
  <c r="C18" i="1"/>
  <c r="C19" i="1"/>
  <c r="C20" i="1"/>
  <c r="C21" i="1"/>
  <c r="C22" i="1"/>
  <c r="C23" i="1"/>
  <c r="C16" i="1"/>
  <c r="H23" i="1"/>
  <c r="H32" i="1"/>
  <c r="H31" i="1"/>
  <c r="H30" i="1"/>
  <c r="H28" i="3" l="1"/>
  <c r="H34" i="1"/>
  <c r="H18" i="1" l="1"/>
  <c r="H17" i="1"/>
  <c r="H16" i="1"/>
  <c r="H20" i="1" s="1"/>
  <c r="C9" i="3" l="1"/>
  <c r="C10" i="3"/>
  <c r="C11" i="3"/>
  <c r="C12" i="3"/>
  <c r="C13" i="3"/>
  <c r="C14" i="3"/>
  <c r="C15" i="3"/>
  <c r="C8" i="3"/>
  <c r="G5" i="3"/>
  <c r="G4" i="3"/>
  <c r="G3" i="3"/>
  <c r="C30" i="3"/>
  <c r="C29" i="3"/>
  <c r="C28" i="3"/>
  <c r="C27" i="3"/>
  <c r="C26" i="3"/>
  <c r="C25" i="3"/>
  <c r="C24" i="3"/>
  <c r="C23" i="3"/>
  <c r="C42" i="3"/>
  <c r="C41" i="3"/>
  <c r="C40" i="3"/>
  <c r="C39" i="3"/>
  <c r="C38" i="3"/>
  <c r="C37" i="3"/>
  <c r="C36" i="3"/>
  <c r="C35" i="3"/>
  <c r="H31" i="2"/>
  <c r="H30" i="2"/>
  <c r="H29" i="2"/>
  <c r="I4" i="2"/>
  <c r="I5" i="2"/>
  <c r="I3" i="2"/>
  <c r="E3" i="1"/>
  <c r="E4" i="1"/>
  <c r="E5" i="1"/>
  <c r="E6" i="1"/>
  <c r="E7" i="1"/>
  <c r="E8" i="1"/>
  <c r="E9" i="1"/>
  <c r="H34" i="2" l="1"/>
  <c r="I8" i="2"/>
  <c r="C5" i="2" s="1"/>
  <c r="G8" i="3"/>
  <c r="C6" i="2"/>
  <c r="C12" i="2" l="1"/>
  <c r="C7" i="2"/>
  <c r="C15" i="2"/>
  <c r="C11" i="2"/>
  <c r="C70" i="2"/>
  <c r="C55" i="2"/>
  <c r="C69" i="2"/>
  <c r="C75" i="2"/>
  <c r="C60" i="2"/>
  <c r="C73" i="2"/>
  <c r="C58" i="2"/>
  <c r="C72" i="2"/>
  <c r="C57" i="2"/>
  <c r="C71" i="2"/>
  <c r="C56" i="2"/>
  <c r="C54" i="2"/>
  <c r="C61" i="2"/>
  <c r="C74" i="2"/>
  <c r="C59" i="2"/>
  <c r="C76" i="2"/>
  <c r="C14" i="2"/>
  <c r="C39" i="2"/>
  <c r="C9" i="2"/>
  <c r="C13" i="2"/>
  <c r="C38" i="2"/>
  <c r="C41" i="2"/>
  <c r="C18" i="2"/>
  <c r="C16" i="2"/>
  <c r="C10" i="2"/>
  <c r="C37" i="2"/>
  <c r="C36" i="2"/>
  <c r="C8" i="2"/>
  <c r="C40" i="2"/>
  <c r="C35" i="2"/>
  <c r="C17" i="2"/>
  <c r="C34" i="2"/>
</calcChain>
</file>

<file path=xl/sharedStrings.xml><?xml version="1.0" encoding="utf-8"?>
<sst xmlns="http://schemas.openxmlformats.org/spreadsheetml/2006/main" count="110" uniqueCount="30">
  <si>
    <t>V</t>
  </si>
  <si>
    <t>Power at ICG input</t>
  </si>
  <si>
    <t>attnuated signal read at  EPE</t>
  </si>
  <si>
    <t>Non att at thor</t>
  </si>
  <si>
    <t>calc  equiv  power to thor</t>
  </si>
  <si>
    <t>att at epe</t>
  </si>
  <si>
    <t>non att thor</t>
  </si>
  <si>
    <t>calc equiv thor</t>
  </si>
  <si>
    <t>From labview</t>
  </si>
  <si>
    <t>uW</t>
  </si>
  <si>
    <t>non att       190 uW</t>
  </si>
  <si>
    <t>att           .018 uw</t>
  </si>
  <si>
    <t>9.473684210526316e-5 att factor</t>
  </si>
  <si>
    <t>no attenuation</t>
  </si>
  <si>
    <t>attenuation</t>
  </si>
  <si>
    <t>uw</t>
  </si>
  <si>
    <t>f gen V</t>
  </si>
  <si>
    <t>att</t>
  </si>
  <si>
    <t>no att</t>
  </si>
  <si>
    <t>att factor</t>
  </si>
  <si>
    <t>\/??</t>
  </si>
  <si>
    <t>the wavelength was set incorrectly for this test</t>
  </si>
  <si>
    <t>this test is aborted because something is fucky with the thor meter, and the wavelength is set incorrectly</t>
  </si>
  <si>
    <t xml:space="preserve"> </t>
  </si>
  <si>
    <t>Mike</t>
  </si>
  <si>
    <t>1st Test</t>
  </si>
  <si>
    <t>2nd Test</t>
  </si>
  <si>
    <t xml:space="preserve"> Mike ist Test</t>
  </si>
  <si>
    <t>Mike 2nd Test</t>
  </si>
  <si>
    <t>Mike 1st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</si>
</sst>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2" fillId="0" borderId="1" xfId="0" applyFont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6907261592301"/>
          <c:y val="7.4548702245552642E-2"/>
          <c:w val="0.64919838145231845"/>
          <c:h val="0.8326195683872849"/>
        </c:manualLayout>
      </c:layout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green!$C$3:$C$9</c:f>
              <c:numCache>
                <c:formatCode>General</c:formatCode>
                <c:ptCount val="7"/>
                <c:pt idx="0">
                  <c:v>5.7893500000000004E-3</c:v>
                </c:pt>
                <c:pt idx="1">
                  <c:v>6.9201599999999999E-3</c:v>
                </c:pt>
                <c:pt idx="2">
                  <c:v>8.3700800000000002E-3</c:v>
                </c:pt>
                <c:pt idx="3">
                  <c:v>9.75204E-3</c:v>
                </c:pt>
                <c:pt idx="4">
                  <c:v>1.0811899999999999E-2</c:v>
                </c:pt>
                <c:pt idx="5">
                  <c:v>1.24335E-2</c:v>
                </c:pt>
                <c:pt idx="6">
                  <c:v>1.3598300000000001E-2</c:v>
                </c:pt>
              </c:numCache>
            </c:numRef>
          </c:xVal>
          <c:yVal>
            <c:numRef>
              <c:f>green!$E$3:$E$9</c:f>
              <c:numCache>
                <c:formatCode>General</c:formatCode>
                <c:ptCount val="7"/>
                <c:pt idx="0">
                  <c:v>3.1263157894736819E-3</c:v>
                </c:pt>
                <c:pt idx="1">
                  <c:v>3.789473684210524E-3</c:v>
                </c:pt>
                <c:pt idx="2">
                  <c:v>4.4526315789473652E-3</c:v>
                </c:pt>
                <c:pt idx="3">
                  <c:v>5.2105263157894701E-3</c:v>
                </c:pt>
                <c:pt idx="4">
                  <c:v>5.9684210526315751E-3</c:v>
                </c:pt>
                <c:pt idx="5">
                  <c:v>6.6315789473684163E-3</c:v>
                </c:pt>
                <c:pt idx="6">
                  <c:v>7.3894736842105213E-3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00960"/>
        <c:axId val="100201536"/>
      </c:scatterChart>
      <c:valAx>
        <c:axId val="10020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201536"/>
        <c:crosses val="autoZero"/>
        <c:crossBetween val="midCat"/>
      </c:valAx>
      <c:valAx>
        <c:axId val="100201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2009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green!$A$16:$A$23</c:f>
              <c:numCache>
                <c:formatCode>General</c:formatCode>
                <c:ptCount val="8"/>
                <c:pt idx="0">
                  <c:v>1.8E-3</c:v>
                </c:pt>
                <c:pt idx="1">
                  <c:v>3.2100000000000002E-3</c:v>
                </c:pt>
                <c:pt idx="2">
                  <c:v>6.3179999999999998E-3</c:v>
                </c:pt>
                <c:pt idx="3">
                  <c:v>8.7299999999999999E-3</c:v>
                </c:pt>
                <c:pt idx="4">
                  <c:v>1.0919999999999999E-2</c:v>
                </c:pt>
                <c:pt idx="5">
                  <c:v>1.443E-2</c:v>
                </c:pt>
                <c:pt idx="6">
                  <c:v>1.6899999999999998E-2</c:v>
                </c:pt>
                <c:pt idx="7">
                  <c:v>1.866E-2</c:v>
                </c:pt>
              </c:numCache>
            </c:numRef>
          </c:xVal>
          <c:yVal>
            <c:numRef>
              <c:f>green!$C$16:$C$23</c:f>
              <c:numCache>
                <c:formatCode>General</c:formatCode>
                <c:ptCount val="8"/>
                <c:pt idx="0">
                  <c:v>1.1989252928642569</c:v>
                </c:pt>
                <c:pt idx="1">
                  <c:v>2.3137154774573379</c:v>
                </c:pt>
                <c:pt idx="2">
                  <c:v>4.1189084622756562</c:v>
                </c:pt>
                <c:pt idx="3">
                  <c:v>5.6123066340890295</c:v>
                </c:pt>
                <c:pt idx="4">
                  <c:v>7.050027160722947</c:v>
                </c:pt>
                <c:pt idx="5">
                  <c:v>9.5864532188981038</c:v>
                </c:pt>
                <c:pt idx="6">
                  <c:v>10.81012413184212</c:v>
                </c:pt>
                <c:pt idx="7">
                  <c:v>11.898931415351454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03264"/>
        <c:axId val="100203840"/>
      </c:scatterChart>
      <c:valAx>
        <c:axId val="10020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203840"/>
        <c:crosses val="autoZero"/>
        <c:crossBetween val="midCat"/>
      </c:valAx>
      <c:valAx>
        <c:axId val="100203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203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green!$A$30:$A$37</c:f>
              <c:numCache>
                <c:formatCode>General</c:formatCode>
                <c:ptCount val="8"/>
                <c:pt idx="0">
                  <c:v>1.07E-3</c:v>
                </c:pt>
                <c:pt idx="1">
                  <c:v>2.006E-3</c:v>
                </c:pt>
                <c:pt idx="2">
                  <c:v>4.2700000000000004E-3</c:v>
                </c:pt>
                <c:pt idx="3">
                  <c:v>6.7229999999999998E-3</c:v>
                </c:pt>
                <c:pt idx="4">
                  <c:v>7.2909999999999997E-3</c:v>
                </c:pt>
                <c:pt idx="5">
                  <c:v>1.026E-2</c:v>
                </c:pt>
                <c:pt idx="6">
                  <c:v>1.37E-2</c:v>
                </c:pt>
                <c:pt idx="7">
                  <c:v>1.554E-2</c:v>
                </c:pt>
              </c:numCache>
            </c:numRef>
          </c:xVal>
          <c:yVal>
            <c:numRef>
              <c:f>green!$C$30:$C$37</c:f>
              <c:numCache>
                <c:formatCode>General</c:formatCode>
                <c:ptCount val="8"/>
                <c:pt idx="0">
                  <c:v>1.0603498204176143</c:v>
                </c:pt>
                <c:pt idx="1">
                  <c:v>1.8658197540137249</c:v>
                </c:pt>
                <c:pt idx="2">
                  <c:v>3.3691161738590005</c:v>
                </c:pt>
                <c:pt idx="3">
                  <c:v>5.8065597517151266</c:v>
                </c:pt>
                <c:pt idx="4">
                  <c:v>6.349726112465806</c:v>
                </c:pt>
                <c:pt idx="5">
                  <c:v>8.1140888241525246</c:v>
                </c:pt>
                <c:pt idx="6">
                  <c:v>10.51688853389699</c:v>
                </c:pt>
                <c:pt idx="7">
                  <c:v>12.061015226873867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51872"/>
        <c:axId val="88351296"/>
      </c:scatterChart>
      <c:valAx>
        <c:axId val="8835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351296"/>
        <c:crosses val="autoZero"/>
        <c:crossBetween val="midCat"/>
      </c:valAx>
      <c:valAx>
        <c:axId val="88351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351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green!$A$43:$A$50</c:f>
              <c:numCache>
                <c:formatCode>General</c:formatCode>
                <c:ptCount val="8"/>
                <c:pt idx="0">
                  <c:v>1.5299999999999999E-3</c:v>
                </c:pt>
                <c:pt idx="1">
                  <c:v>2.3600000000000001E-3</c:v>
                </c:pt>
                <c:pt idx="2">
                  <c:v>2.9859999999999999E-3</c:v>
                </c:pt>
                <c:pt idx="3">
                  <c:v>4.5799999999999999E-3</c:v>
                </c:pt>
                <c:pt idx="4">
                  <c:v>5.2100000000000002E-3</c:v>
                </c:pt>
                <c:pt idx="5">
                  <c:v>7.2560000000000003E-3</c:v>
                </c:pt>
                <c:pt idx="6">
                  <c:v>8.3099999999999997E-3</c:v>
                </c:pt>
                <c:pt idx="7">
                  <c:v>8.9580000000000007E-3</c:v>
                </c:pt>
              </c:numCache>
            </c:numRef>
          </c:xVal>
          <c:yVal>
            <c:numRef>
              <c:f>green!$C$43:$C$50</c:f>
              <c:numCache>
                <c:formatCode>General</c:formatCode>
                <c:ptCount val="8"/>
                <c:pt idx="0">
                  <c:v>0.93538443901483814</c:v>
                </c:pt>
                <c:pt idx="1">
                  <c:v>2.1776145670186713</c:v>
                </c:pt>
                <c:pt idx="2">
                  <c:v>3.0263893357543576</c:v>
                </c:pt>
                <c:pt idx="3">
                  <c:v>4.3539918530333539</c:v>
                </c:pt>
                <c:pt idx="4">
                  <c:v>4.7573454603334033</c:v>
                </c:pt>
                <c:pt idx="5">
                  <c:v>6.8297911420131046</c:v>
                </c:pt>
                <c:pt idx="6">
                  <c:v>7.6290746705892749</c:v>
                </c:pt>
                <c:pt idx="7">
                  <c:v>8.4543411002491915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600320"/>
        <c:axId val="134599744"/>
      </c:scatterChart>
      <c:valAx>
        <c:axId val="13460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599744"/>
        <c:crosses val="autoZero"/>
        <c:crossBetween val="midCat"/>
      </c:valAx>
      <c:valAx>
        <c:axId val="13459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600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>
                <c:manualLayout>
                  <c:x val="5.6955380577427823E-4"/>
                  <c:y val="-9.804097404491105E-2"/>
                </c:manualLayout>
              </c:layout>
              <c:numFmt formatCode="General" sourceLinked="0"/>
            </c:trendlineLbl>
          </c:trendline>
          <c:xVal>
            <c:numRef>
              <c:f>Red!$A$9:$A$16</c:f>
              <c:numCache>
                <c:formatCode>General</c:formatCode>
                <c:ptCount val="8"/>
                <c:pt idx="0">
                  <c:v>2.99914E-3</c:v>
                </c:pt>
                <c:pt idx="1">
                  <c:v>5.9721599999999998E-3</c:v>
                </c:pt>
                <c:pt idx="2">
                  <c:v>2.6997500000000001E-2</c:v>
                </c:pt>
                <c:pt idx="3">
                  <c:v>3.2514599999999998E-2</c:v>
                </c:pt>
                <c:pt idx="4">
                  <c:v>4.0972700000000001E-2</c:v>
                </c:pt>
                <c:pt idx="5">
                  <c:v>5.1344599999999997E-2</c:v>
                </c:pt>
                <c:pt idx="6">
                  <c:v>8.25428E-2</c:v>
                </c:pt>
                <c:pt idx="7">
                  <c:v>0.10288799999999999</c:v>
                </c:pt>
              </c:numCache>
            </c:numRef>
          </c:xVal>
          <c:yVal>
            <c:numRef>
              <c:f>Red!$C$9:$C$16</c:f>
              <c:numCache>
                <c:formatCode>General</c:formatCode>
                <c:ptCount val="8"/>
                <c:pt idx="0">
                  <c:v>8.5289991394050038E-2</c:v>
                </c:pt>
                <c:pt idx="1">
                  <c:v>0.19699342005732481</c:v>
                </c:pt>
                <c:pt idx="2">
                  <c:v>0.90337219257057233</c:v>
                </c:pt>
                <c:pt idx="3">
                  <c:v>1.1026968957054988</c:v>
                </c:pt>
                <c:pt idx="4">
                  <c:v>1.4570519235009232</c:v>
                </c:pt>
                <c:pt idx="5">
                  <c:v>1.7962536112919381</c:v>
                </c:pt>
                <c:pt idx="6">
                  <c:v>2.6191965376852595</c:v>
                </c:pt>
                <c:pt idx="7">
                  <c:v>3.4526302379277878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66336"/>
        <c:axId val="132366912"/>
      </c:scatterChart>
      <c:valAx>
        <c:axId val="13236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366912"/>
        <c:crosses val="autoZero"/>
        <c:crossBetween val="midCat"/>
      </c:valAx>
      <c:valAx>
        <c:axId val="132366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66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Red!$A$34:$A$41</c:f>
              <c:numCache>
                <c:formatCode>General</c:formatCode>
                <c:ptCount val="8"/>
                <c:pt idx="0">
                  <c:v>2.5729799999999999E-3</c:v>
                </c:pt>
                <c:pt idx="1">
                  <c:v>5.5680299999999999E-3</c:v>
                </c:pt>
                <c:pt idx="2">
                  <c:v>3.4754100000000003E-2</c:v>
                </c:pt>
                <c:pt idx="3">
                  <c:v>4.2228099999999998E-2</c:v>
                </c:pt>
              </c:numCache>
            </c:numRef>
          </c:xVal>
          <c:yVal>
            <c:numRef>
              <c:f>Red!$C$34:$C$41</c:f>
              <c:numCache>
                <c:formatCode>General</c:formatCode>
                <c:ptCount val="8"/>
                <c:pt idx="0">
                  <c:v>0.92220017221195261</c:v>
                </c:pt>
                <c:pt idx="1">
                  <c:v>2.6655669313352477</c:v>
                </c:pt>
                <c:pt idx="2">
                  <c:v>9.2112534683641414</c:v>
                </c:pt>
                <c:pt idx="3">
                  <c:v>10.35916696943916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68640"/>
        <c:axId val="132369216"/>
      </c:scatterChart>
      <c:valAx>
        <c:axId val="13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369216"/>
        <c:crosses val="autoZero"/>
        <c:crossBetween val="midCat"/>
      </c:valAx>
      <c:valAx>
        <c:axId val="13236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68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Red!$A$54:$A$61</c:f>
              <c:numCache>
                <c:formatCode>General</c:formatCode>
                <c:ptCount val="8"/>
                <c:pt idx="0">
                  <c:v>3.663E-3</c:v>
                </c:pt>
                <c:pt idx="1">
                  <c:v>7.7000000000000002E-3</c:v>
                </c:pt>
                <c:pt idx="2">
                  <c:v>3.4299999999999997E-2</c:v>
                </c:pt>
                <c:pt idx="3">
                  <c:v>3.7538000000000002E-2</c:v>
                </c:pt>
                <c:pt idx="4">
                  <c:v>5.2780000000000001E-2</c:v>
                </c:pt>
                <c:pt idx="5">
                  <c:v>6.7830000000000001E-2</c:v>
                </c:pt>
                <c:pt idx="6">
                  <c:v>0.10489999999999999</c:v>
                </c:pt>
                <c:pt idx="7">
                  <c:v>0.15</c:v>
                </c:pt>
              </c:numCache>
            </c:numRef>
          </c:xVal>
          <c:yVal>
            <c:numRef>
              <c:f>Red!$C$54:$C$61</c:f>
              <c:numCache>
                <c:formatCode>General</c:formatCode>
                <c:ptCount val="8"/>
                <c:pt idx="0">
                  <c:v>0.67359306284991927</c:v>
                </c:pt>
                <c:pt idx="1">
                  <c:v>1.3443915797234385</c:v>
                </c:pt>
                <c:pt idx="2">
                  <c:v>6.5455790544913404</c:v>
                </c:pt>
                <c:pt idx="3">
                  <c:v>7.7798010332220926</c:v>
                </c:pt>
                <c:pt idx="4">
                  <c:v>10.275008142534501</c:v>
                </c:pt>
                <c:pt idx="5">
                  <c:v>14.46607472937141</c:v>
                </c:pt>
                <c:pt idx="6">
                  <c:v>21.649455161707241</c:v>
                </c:pt>
                <c:pt idx="7">
                  <c:v>29.576507271378098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70944"/>
        <c:axId val="132371520"/>
      </c:scatterChart>
      <c:valAx>
        <c:axId val="1323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371520"/>
        <c:crosses val="autoZero"/>
        <c:crossBetween val="midCat"/>
      </c:valAx>
      <c:valAx>
        <c:axId val="132371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70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Blue!$A$8:$A$15</c:f>
              <c:numCache>
                <c:formatCode>General</c:formatCode>
                <c:ptCount val="8"/>
                <c:pt idx="0">
                  <c:v>3.8800000000000001E-2</c:v>
                </c:pt>
                <c:pt idx="1">
                  <c:v>5.3260000000000002E-2</c:v>
                </c:pt>
                <c:pt idx="2">
                  <c:v>6.8099999999999994E-2</c:v>
                </c:pt>
                <c:pt idx="3">
                  <c:v>7.8320000000000001E-2</c:v>
                </c:pt>
                <c:pt idx="4">
                  <c:v>9.4233999999999998E-2</c:v>
                </c:pt>
                <c:pt idx="5">
                  <c:v>0.105298</c:v>
                </c:pt>
                <c:pt idx="6">
                  <c:v>0.12188</c:v>
                </c:pt>
                <c:pt idx="7">
                  <c:v>0.13825000000000001</c:v>
                </c:pt>
              </c:numCache>
            </c:numRef>
          </c:xVal>
          <c:yVal>
            <c:numRef>
              <c:f>Blue!$C$8:$C$15</c:f>
              <c:numCache>
                <c:formatCode>General</c:formatCode>
                <c:ptCount val="8"/>
                <c:pt idx="0">
                  <c:v>58.956306156626539</c:v>
                </c:pt>
                <c:pt idx="1">
                  <c:v>80.449941475718276</c:v>
                </c:pt>
                <c:pt idx="2">
                  <c:v>102.48704704147146</c:v>
                </c:pt>
                <c:pt idx="3">
                  <c:v>123.73142157074103</c:v>
                </c:pt>
                <c:pt idx="4">
                  <c:v>143.59873239230453</c:v>
                </c:pt>
                <c:pt idx="5">
                  <c:v>165.16183383314998</c:v>
                </c:pt>
                <c:pt idx="6">
                  <c:v>187.06000715539571</c:v>
                </c:pt>
                <c:pt idx="7">
                  <c:v>208.99087041729027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73248"/>
        <c:axId val="132373824"/>
      </c:scatterChart>
      <c:valAx>
        <c:axId val="13237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373824"/>
        <c:crosses val="autoZero"/>
        <c:crossBetween val="midCat"/>
      </c:valAx>
      <c:valAx>
        <c:axId val="132373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73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Blue!$A$23:$A$30</c:f>
              <c:numCache>
                <c:formatCode>General</c:formatCode>
                <c:ptCount val="8"/>
                <c:pt idx="0">
                  <c:v>3.4529999999999998E-2</c:v>
                </c:pt>
                <c:pt idx="1">
                  <c:v>4.6519999999999999E-2</c:v>
                </c:pt>
                <c:pt idx="2">
                  <c:v>6.4579999999999999E-2</c:v>
                </c:pt>
                <c:pt idx="3">
                  <c:v>7.6960000000000001E-2</c:v>
                </c:pt>
                <c:pt idx="4">
                  <c:v>8.6800000000000002E-2</c:v>
                </c:pt>
                <c:pt idx="5">
                  <c:v>9.7869999999999999E-2</c:v>
                </c:pt>
                <c:pt idx="6">
                  <c:v>0.1053</c:v>
                </c:pt>
                <c:pt idx="7">
                  <c:v>0.1178</c:v>
                </c:pt>
              </c:numCache>
            </c:numRef>
          </c:xVal>
          <c:yVal>
            <c:numRef>
              <c:f>Blue!$B$23:$B$30</c:f>
              <c:numCache>
                <c:formatCode>General</c:formatCode>
                <c:ptCount val="8"/>
                <c:pt idx="0">
                  <c:v>301.68</c:v>
                </c:pt>
                <c:pt idx="1">
                  <c:v>409.8</c:v>
                </c:pt>
                <c:pt idx="2">
                  <c:v>519.22</c:v>
                </c:pt>
                <c:pt idx="3">
                  <c:v>632.17999999999995</c:v>
                </c:pt>
                <c:pt idx="4">
                  <c:v>743.7</c:v>
                </c:pt>
                <c:pt idx="5">
                  <c:v>834.1</c:v>
                </c:pt>
                <c:pt idx="6">
                  <c:v>955.84</c:v>
                </c:pt>
                <c:pt idx="7">
                  <c:v>1066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601472"/>
        <c:axId val="106519872"/>
      </c:scatterChart>
      <c:valAx>
        <c:axId val="13460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519872"/>
        <c:crosses val="autoZero"/>
        <c:crossBetween val="midCat"/>
      </c:valAx>
      <c:valAx>
        <c:axId val="10651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601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119062</xdr:colOff>
      <xdr:row>0</xdr:row>
      <xdr:rowOff>80962</xdr:rowOff>
    </xdr:from>
    <xdr:to>
      <xdr:col>15</xdr:col>
      <xdr:colOff>509587</xdr:colOff>
      <xdr:row>10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98977</xdr:colOff>
      <xdr:row>11</xdr:row>
      <xdr:rowOff>91108</xdr:rowOff>
    </xdr:from>
    <xdr:to>
      <xdr:col>15</xdr:col>
      <xdr:colOff>492815</xdr:colOff>
      <xdr:row>25</xdr:row>
      <xdr:rowOff>167308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17318</xdr:colOff>
      <xdr:row>27</xdr:row>
      <xdr:rowOff>104776</xdr:rowOff>
    </xdr:from>
    <xdr:to>
      <xdr:col>15</xdr:col>
      <xdr:colOff>419100</xdr:colOff>
      <xdr:row>41</xdr:row>
      <xdr:rowOff>180976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42</xdr:row>
      <xdr:rowOff>141194</xdr:rowOff>
    </xdr:from>
    <xdr:to>
      <xdr:col>15</xdr:col>
      <xdr:colOff>403412</xdr:colOff>
      <xdr:row>57</xdr:row>
      <xdr:rowOff>26894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8</xdr:row>
      <xdr:rowOff>4762</xdr:rowOff>
    </xdr:from>
    <xdr:to>
      <xdr:col>12</xdr:col>
      <xdr:colOff>152400</xdr:colOff>
      <xdr:row>22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219075</xdr:colOff>
      <xdr:row>32</xdr:row>
      <xdr:rowOff>42862</xdr:rowOff>
    </xdr:from>
    <xdr:to>
      <xdr:col>15</xdr:col>
      <xdr:colOff>523875</xdr:colOff>
      <xdr:row>46</xdr:row>
      <xdr:rowOff>119062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211206</xdr:colOff>
      <xdr:row>49</xdr:row>
      <xdr:rowOff>25978</xdr:rowOff>
    </xdr:from>
    <xdr:to>
      <xdr:col>15</xdr:col>
      <xdr:colOff>500721</xdr:colOff>
      <xdr:row>65</xdr:row>
      <xdr:rowOff>26806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209964</xdr:colOff>
      <xdr:row>3</xdr:row>
      <xdr:rowOff>115542</xdr:rowOff>
    </xdr:from>
    <xdr:to>
      <xdr:col>14</xdr:col>
      <xdr:colOff>491573</xdr:colOff>
      <xdr:row>21</xdr:row>
      <xdr:rowOff>1242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29</xdr:row>
      <xdr:rowOff>133350</xdr:rowOff>
    </xdr:from>
    <xdr:to>
      <xdr:col>13</xdr:col>
      <xdr:colOff>85725</xdr:colOff>
      <xdr:row>44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opLeftCell="A13" zoomScale="85" zoomScaleNormal="85" workbookViewId="0">
      <selection activeCell="C50" sqref="C50"/>
    </sheetView>
  </sheetViews>
  <sheetFormatPr defaultRowHeight="15" x14ac:dyDescent="0.25"/>
  <cols>
    <col min="2" max="2" width="19.85546875" customWidth="1"/>
    <col min="3" max="3" width="26.28515625" customWidth="1"/>
    <col min="4" max="4" width="14.42578125" customWidth="1"/>
    <col min="5" max="5" width="17.7109375" bestFit="1" customWidth="1"/>
    <col min="7" max="7" width="12.28515625" bestFit="1" customWidth="1"/>
    <col min="10" max="10" width="12.5703125" customWidth="1"/>
    <col min="11" max="11" width="13.5703125" customWidth="1"/>
  </cols>
  <sheetData>
    <row r="1" spans="1:8" x14ac:dyDescent="0.25">
      <c r="B1" t="s">
        <v>1</v>
      </c>
      <c r="C1" t="s">
        <v>5</v>
      </c>
      <c r="D1" t="s">
        <v>6</v>
      </c>
      <c r="E1" t="s">
        <v>7</v>
      </c>
      <c r="G1" t="s">
        <v>10</v>
      </c>
    </row>
    <row r="2" spans="1:8" x14ac:dyDescent="0.25">
      <c r="C2" t="s">
        <v>0</v>
      </c>
      <c r="D2" t="s">
        <v>9</v>
      </c>
      <c r="E2" t="s">
        <v>9</v>
      </c>
      <c r="G2" t="s">
        <v>11</v>
      </c>
    </row>
    <row r="3" spans="1:8" x14ac:dyDescent="0.25">
      <c r="B3">
        <v>0.123</v>
      </c>
      <c r="C3">
        <v>5.7893500000000004E-3</v>
      </c>
      <c r="D3">
        <v>33</v>
      </c>
      <c r="E3">
        <f t="shared" ref="E3:E9" si="0">D3*0.0000947368421052631</f>
        <v>3.1263157894736819E-3</v>
      </c>
      <c r="G3" t="s">
        <v>12</v>
      </c>
    </row>
    <row r="4" spans="1:8" x14ac:dyDescent="0.25">
      <c r="B4">
        <v>0.16300000000000001</v>
      </c>
      <c r="C4">
        <v>6.9201599999999999E-3</v>
      </c>
      <c r="D4">
        <v>40</v>
      </c>
      <c r="E4">
        <f t="shared" si="0"/>
        <v>3.789473684210524E-3</v>
      </c>
      <c r="G4">
        <f>0.018/190</f>
        <v>9.4736842105263148E-5</v>
      </c>
    </row>
    <row r="5" spans="1:8" x14ac:dyDescent="0.25">
      <c r="B5">
        <v>0.314</v>
      </c>
      <c r="C5">
        <v>8.3700800000000002E-3</v>
      </c>
      <c r="D5">
        <v>47</v>
      </c>
      <c r="E5">
        <f t="shared" si="0"/>
        <v>4.4526315789473652E-3</v>
      </c>
    </row>
    <row r="6" spans="1:8" x14ac:dyDescent="0.25">
      <c r="B6">
        <v>0.46100000000000002</v>
      </c>
      <c r="C6">
        <v>9.75204E-3</v>
      </c>
      <c r="D6">
        <v>55</v>
      </c>
      <c r="E6">
        <f t="shared" si="0"/>
        <v>5.2105263157894701E-3</v>
      </c>
    </row>
    <row r="7" spans="1:8" x14ac:dyDescent="0.25">
      <c r="B7">
        <v>0.63500000000000001</v>
      </c>
      <c r="C7">
        <v>1.0811899999999999E-2</v>
      </c>
      <c r="D7">
        <v>63</v>
      </c>
      <c r="E7">
        <f t="shared" si="0"/>
        <v>5.9684210526315751E-3</v>
      </c>
    </row>
    <row r="8" spans="1:8" x14ac:dyDescent="0.25">
      <c r="B8">
        <v>0.77500000000000002</v>
      </c>
      <c r="C8">
        <v>1.24335E-2</v>
      </c>
      <c r="D8">
        <v>70</v>
      </c>
      <c r="E8">
        <f t="shared" si="0"/>
        <v>6.6315789473684163E-3</v>
      </c>
    </row>
    <row r="9" spans="1:8" x14ac:dyDescent="0.25">
      <c r="B9">
        <v>0.93200000000000005</v>
      </c>
      <c r="C9">
        <v>1.3598300000000001E-2</v>
      </c>
      <c r="D9">
        <v>78</v>
      </c>
      <c r="E9">
        <f t="shared" si="0"/>
        <v>7.3894736842105213E-3</v>
      </c>
    </row>
    <row r="10" spans="1:8" x14ac:dyDescent="0.25">
      <c r="B10">
        <v>1.1000000000000001</v>
      </c>
    </row>
    <row r="13" spans="1:8" x14ac:dyDescent="0.25">
      <c r="A13" t="s">
        <v>24</v>
      </c>
      <c r="B13" t="s">
        <v>25</v>
      </c>
    </row>
    <row r="14" spans="1:8" x14ac:dyDescent="0.25">
      <c r="A14" s="2" t="s">
        <v>2</v>
      </c>
      <c r="B14" s="2" t="s">
        <v>3</v>
      </c>
      <c r="C14" s="2" t="s">
        <v>4</v>
      </c>
      <c r="D14" s="2" t="s">
        <v>16</v>
      </c>
      <c r="F14" t="s">
        <v>14</v>
      </c>
      <c r="G14" t="s">
        <v>13</v>
      </c>
    </row>
    <row r="15" spans="1:8" x14ac:dyDescent="0.25">
      <c r="A15" s="2" t="s">
        <v>0</v>
      </c>
      <c r="B15" s="2" t="s">
        <v>15</v>
      </c>
      <c r="C15" s="2"/>
      <c r="D15" s="2"/>
      <c r="F15" t="s">
        <v>15</v>
      </c>
    </row>
    <row r="16" spans="1:8" x14ac:dyDescent="0.25">
      <c r="A16" s="2">
        <v>1.8E-3</v>
      </c>
      <c r="B16" s="2">
        <v>9.69</v>
      </c>
      <c r="C16" s="2">
        <f>B16*$H$23</f>
        <v>1.1989252928642569</v>
      </c>
      <c r="D16" s="2">
        <v>1.4</v>
      </c>
      <c r="F16">
        <v>11.38</v>
      </c>
      <c r="G16">
        <v>91.32</v>
      </c>
      <c r="H16">
        <f>F16/G16</f>
        <v>0.12461673236968902</v>
      </c>
    </row>
    <row r="17" spans="1:8" x14ac:dyDescent="0.25">
      <c r="A17" s="2">
        <v>3.2100000000000002E-3</v>
      </c>
      <c r="B17" s="2">
        <v>18.7</v>
      </c>
      <c r="C17" s="2">
        <f t="shared" ref="C17:C23" si="1">B17*$H$23</f>
        <v>2.3137154774573379</v>
      </c>
      <c r="D17" s="2">
        <v>1.45</v>
      </c>
      <c r="F17">
        <v>9.32</v>
      </c>
      <c r="G17">
        <v>74.98</v>
      </c>
      <c r="H17">
        <f>F17/G17</f>
        <v>0.12429981328354228</v>
      </c>
    </row>
    <row r="18" spans="1:8" x14ac:dyDescent="0.25">
      <c r="A18" s="2">
        <v>6.3179999999999998E-3</v>
      </c>
      <c r="B18" s="2">
        <v>33.29</v>
      </c>
      <c r="C18" s="2">
        <f t="shared" si="1"/>
        <v>4.1189084622756562</v>
      </c>
      <c r="D18" s="2">
        <v>1.5</v>
      </c>
      <c r="F18">
        <v>3.89</v>
      </c>
      <c r="G18">
        <v>31.17</v>
      </c>
      <c r="H18">
        <f>F18/G18</f>
        <v>0.12479948668591594</v>
      </c>
    </row>
    <row r="19" spans="1:8" x14ac:dyDescent="0.25">
      <c r="A19" s="2">
        <v>8.7299999999999999E-3</v>
      </c>
      <c r="B19" s="2">
        <v>45.36</v>
      </c>
      <c r="C19" s="2">
        <f t="shared" si="1"/>
        <v>5.6123066340890295</v>
      </c>
      <c r="D19" s="2">
        <v>1.6</v>
      </c>
    </row>
    <row r="20" spans="1:8" x14ac:dyDescent="0.25">
      <c r="A20" s="2">
        <v>1.0919999999999999E-2</v>
      </c>
      <c r="B20" s="2">
        <v>56.98</v>
      </c>
      <c r="C20" s="2">
        <f t="shared" si="1"/>
        <v>7.050027160722947</v>
      </c>
      <c r="D20" s="2">
        <v>1.625</v>
      </c>
      <c r="H20">
        <f>AVERAGE(H16:H18)</f>
        <v>0.12457201077971575</v>
      </c>
    </row>
    <row r="21" spans="1:8" x14ac:dyDescent="0.25">
      <c r="A21" s="2">
        <v>1.443E-2</v>
      </c>
      <c r="B21" s="2">
        <v>77.48</v>
      </c>
      <c r="C21" s="2">
        <f t="shared" si="1"/>
        <v>9.5864532188981038</v>
      </c>
      <c r="D21" s="2">
        <v>1.75</v>
      </c>
    </row>
    <row r="22" spans="1:8" x14ac:dyDescent="0.25">
      <c r="A22" s="2">
        <v>1.6899999999999998E-2</v>
      </c>
      <c r="B22" s="2">
        <v>87.37</v>
      </c>
      <c r="C22" s="2">
        <f t="shared" si="1"/>
        <v>10.81012413184212</v>
      </c>
      <c r="D22" s="2">
        <v>1.8</v>
      </c>
    </row>
    <row r="23" spans="1:8" x14ac:dyDescent="0.25">
      <c r="A23" s="2">
        <v>1.866E-2</v>
      </c>
      <c r="B23" s="2">
        <v>96.17</v>
      </c>
      <c r="C23" s="2">
        <f t="shared" si="1"/>
        <v>11.898931415351454</v>
      </c>
      <c r="D23" s="2">
        <v>1.85</v>
      </c>
      <c r="H23">
        <f>AVERAGE(H20,H34)</f>
        <v>0.12372810039878812</v>
      </c>
    </row>
    <row r="27" spans="1:8" x14ac:dyDescent="0.25">
      <c r="A27" t="s">
        <v>24</v>
      </c>
      <c r="B27" t="s">
        <v>26</v>
      </c>
    </row>
    <row r="28" spans="1:8" x14ac:dyDescent="0.25">
      <c r="A28" s="2" t="s">
        <v>2</v>
      </c>
      <c r="B28" s="2" t="s">
        <v>3</v>
      </c>
      <c r="C28" s="2" t="s">
        <v>4</v>
      </c>
      <c r="D28" s="2" t="s">
        <v>16</v>
      </c>
      <c r="F28" t="s">
        <v>14</v>
      </c>
      <c r="G28" t="s">
        <v>13</v>
      </c>
    </row>
    <row r="29" spans="1:8" x14ac:dyDescent="0.25">
      <c r="A29" s="2" t="s">
        <v>0</v>
      </c>
      <c r="B29" s="2" t="s">
        <v>15</v>
      </c>
      <c r="C29" s="2"/>
      <c r="D29" s="2"/>
      <c r="F29" t="s">
        <v>15</v>
      </c>
    </row>
    <row r="30" spans="1:8" x14ac:dyDescent="0.25">
      <c r="A30" s="2">
        <v>1.07E-3</v>
      </c>
      <c r="B30" s="2">
        <v>8.57</v>
      </c>
      <c r="C30" s="2">
        <f>B30*$H$23</f>
        <v>1.0603498204176143</v>
      </c>
      <c r="D30" s="2">
        <v>1.4</v>
      </c>
      <c r="F30">
        <v>12.03</v>
      </c>
      <c r="G30">
        <v>97.48</v>
      </c>
      <c r="H30">
        <f>F30/G30</f>
        <v>0.12340993024210094</v>
      </c>
    </row>
    <row r="31" spans="1:8" x14ac:dyDescent="0.25">
      <c r="A31" s="2">
        <v>2.006E-3</v>
      </c>
      <c r="B31" s="4">
        <v>15.08</v>
      </c>
      <c r="C31" s="2">
        <f t="shared" ref="C31:C37" si="2">B31*$H$23</f>
        <v>1.8658197540137249</v>
      </c>
      <c r="D31" s="2">
        <v>1.45</v>
      </c>
      <c r="F31">
        <v>9.7899999999999991</v>
      </c>
      <c r="G31">
        <v>79.88</v>
      </c>
      <c r="H31">
        <f>F31/G31</f>
        <v>0.12255883825738607</v>
      </c>
    </row>
    <row r="32" spans="1:8" x14ac:dyDescent="0.25">
      <c r="A32" s="2">
        <v>4.2700000000000004E-3</v>
      </c>
      <c r="B32" s="2">
        <v>27.23</v>
      </c>
      <c r="C32" s="2">
        <f t="shared" si="2"/>
        <v>3.3691161738590005</v>
      </c>
      <c r="D32" s="2">
        <v>1.5</v>
      </c>
      <c r="F32">
        <v>4.1050000000000004</v>
      </c>
      <c r="G32">
        <v>33.46</v>
      </c>
      <c r="H32">
        <f>F32/G32</f>
        <v>0.12268380155409445</v>
      </c>
    </row>
    <row r="33" spans="1:8" x14ac:dyDescent="0.25">
      <c r="A33" s="2">
        <v>6.7229999999999998E-3</v>
      </c>
      <c r="B33" s="2">
        <v>46.93</v>
      </c>
      <c r="C33" s="2">
        <f t="shared" si="2"/>
        <v>5.8065597517151266</v>
      </c>
      <c r="D33" s="2">
        <v>1.6</v>
      </c>
    </row>
    <row r="34" spans="1:8" x14ac:dyDescent="0.25">
      <c r="A34" s="2">
        <v>7.2909999999999997E-3</v>
      </c>
      <c r="B34" s="2">
        <v>51.32</v>
      </c>
      <c r="C34" s="2">
        <f t="shared" si="2"/>
        <v>6.349726112465806</v>
      </c>
      <c r="D34" s="2">
        <v>1.625</v>
      </c>
      <c r="H34">
        <f>AVERAGE(H30:H32)</f>
        <v>0.12288419001786048</v>
      </c>
    </row>
    <row r="35" spans="1:8" x14ac:dyDescent="0.25">
      <c r="A35" s="2">
        <v>1.026E-2</v>
      </c>
      <c r="B35" s="2">
        <v>65.58</v>
      </c>
      <c r="C35" s="2">
        <f t="shared" si="2"/>
        <v>8.1140888241525246</v>
      </c>
      <c r="D35" s="2">
        <v>1.75</v>
      </c>
    </row>
    <row r="36" spans="1:8" x14ac:dyDescent="0.25">
      <c r="A36" s="2">
        <v>1.37E-2</v>
      </c>
      <c r="B36" s="4">
        <v>85</v>
      </c>
      <c r="C36" s="2">
        <f t="shared" si="2"/>
        <v>10.51688853389699</v>
      </c>
      <c r="D36" s="2">
        <v>1.8</v>
      </c>
    </row>
    <row r="37" spans="1:8" x14ac:dyDescent="0.25">
      <c r="A37" s="2">
        <v>1.554E-2</v>
      </c>
      <c r="B37" s="2">
        <v>97.48</v>
      </c>
      <c r="C37" s="2">
        <f t="shared" si="2"/>
        <v>12.061015226873867</v>
      </c>
      <c r="D37" s="2">
        <v>1.85</v>
      </c>
    </row>
    <row r="40" spans="1:8" x14ac:dyDescent="0.25">
      <c r="A40" t="s">
        <v>24</v>
      </c>
      <c r="B40" t="s">
        <v>26</v>
      </c>
    </row>
    <row r="41" spans="1:8" x14ac:dyDescent="0.25">
      <c r="A41" s="2" t="s">
        <v>2</v>
      </c>
      <c r="B41" s="2" t="s">
        <v>3</v>
      </c>
      <c r="C41" s="2" t="s">
        <v>4</v>
      </c>
      <c r="D41" s="2" t="s">
        <v>16</v>
      </c>
    </row>
    <row r="42" spans="1:8" x14ac:dyDescent="0.25">
      <c r="A42" s="2" t="s">
        <v>0</v>
      </c>
      <c r="B42" s="2" t="s">
        <v>15</v>
      </c>
      <c r="C42" s="2"/>
      <c r="D42" s="2"/>
    </row>
    <row r="43" spans="1:8" x14ac:dyDescent="0.25">
      <c r="A43" s="2">
        <v>1.5299999999999999E-3</v>
      </c>
      <c r="B43" s="2">
        <v>7.56</v>
      </c>
      <c r="C43" s="2">
        <f>B43*$H$23</f>
        <v>0.93538443901483814</v>
      </c>
      <c r="D43" s="2">
        <v>1.4</v>
      </c>
    </row>
    <row r="44" spans="1:8" x14ac:dyDescent="0.25">
      <c r="A44" s="2">
        <v>2.3600000000000001E-3</v>
      </c>
      <c r="B44" s="5">
        <v>17.600000000000001</v>
      </c>
      <c r="C44" s="2">
        <f t="shared" ref="C44:C50" si="3">B44*$H$23</f>
        <v>2.1776145670186713</v>
      </c>
      <c r="D44" s="2">
        <v>1.45</v>
      </c>
    </row>
    <row r="45" spans="1:8" x14ac:dyDescent="0.25">
      <c r="A45" s="2">
        <v>2.9859999999999999E-3</v>
      </c>
      <c r="B45" s="4">
        <v>24.46</v>
      </c>
      <c r="C45" s="2">
        <f t="shared" si="3"/>
        <v>3.0263893357543576</v>
      </c>
      <c r="D45" s="2">
        <v>1.5</v>
      </c>
    </row>
    <row r="46" spans="1:8" x14ac:dyDescent="0.25">
      <c r="A46" s="2">
        <v>4.5799999999999999E-3</v>
      </c>
      <c r="B46" s="2">
        <v>35.19</v>
      </c>
      <c r="C46" s="2">
        <f t="shared" si="3"/>
        <v>4.3539918530333539</v>
      </c>
      <c r="D46" s="2">
        <v>1.6</v>
      </c>
    </row>
    <row r="47" spans="1:8" x14ac:dyDescent="0.25">
      <c r="A47" s="2">
        <v>5.2100000000000002E-3</v>
      </c>
      <c r="B47" s="2">
        <v>38.450000000000003</v>
      </c>
      <c r="C47" s="2">
        <f t="shared" si="3"/>
        <v>4.7573454603334033</v>
      </c>
      <c r="D47" s="2">
        <v>1.625</v>
      </c>
    </row>
    <row r="48" spans="1:8" x14ac:dyDescent="0.25">
      <c r="A48" s="2">
        <v>7.2560000000000003E-3</v>
      </c>
      <c r="B48" s="2">
        <v>55.2</v>
      </c>
      <c r="C48" s="2">
        <f t="shared" si="3"/>
        <v>6.8297911420131046</v>
      </c>
      <c r="D48" s="2">
        <v>1.75</v>
      </c>
    </row>
    <row r="49" spans="1:4" x14ac:dyDescent="0.25">
      <c r="A49" s="2">
        <v>8.3099999999999997E-3</v>
      </c>
      <c r="B49" s="5">
        <v>61.66</v>
      </c>
      <c r="C49" s="2">
        <f t="shared" si="3"/>
        <v>7.6290746705892749</v>
      </c>
      <c r="D49" s="2">
        <v>1.8</v>
      </c>
    </row>
    <row r="50" spans="1:4" x14ac:dyDescent="0.25">
      <c r="A50" s="2">
        <v>8.9580000000000007E-3</v>
      </c>
      <c r="B50" s="2">
        <v>68.33</v>
      </c>
      <c r="C50" s="2">
        <f t="shared" si="3"/>
        <v>8.4543411002491915</v>
      </c>
      <c r="D50" s="2">
        <v>1.85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opLeftCell="A39" zoomScale="110" zoomScaleNormal="110" workbookViewId="0">
      <selection activeCell="A79" sqref="A79"/>
    </sheetView>
  </sheetViews>
  <sheetFormatPr defaultRowHeight="15" x14ac:dyDescent="0.25"/>
  <cols>
    <col min="1" max="1" width="26.42578125" bestFit="1" customWidth="1"/>
    <col min="2" max="2" width="14" bestFit="1" customWidth="1"/>
    <col min="3" max="3" width="23.5703125" bestFit="1" customWidth="1"/>
    <col min="7" max="7" width="14.7109375" customWidth="1"/>
  </cols>
  <sheetData>
    <row r="1" spans="1:9" x14ac:dyDescent="0.25">
      <c r="A1" t="s">
        <v>8</v>
      </c>
      <c r="G1" t="s">
        <v>13</v>
      </c>
      <c r="H1" t="s">
        <v>14</v>
      </c>
    </row>
    <row r="2" spans="1:9" x14ac:dyDescent="0.25">
      <c r="G2" t="s">
        <v>15</v>
      </c>
    </row>
    <row r="3" spans="1:9" x14ac:dyDescent="0.25">
      <c r="A3" s="2" t="s">
        <v>2</v>
      </c>
      <c r="B3" s="2" t="s">
        <v>3</v>
      </c>
      <c r="C3" s="2" t="s">
        <v>4</v>
      </c>
      <c r="D3" s="2" t="s">
        <v>16</v>
      </c>
      <c r="G3">
        <v>439.3</v>
      </c>
      <c r="H3">
        <v>57.79</v>
      </c>
      <c r="I3">
        <f>H3/G3</f>
        <v>0.13155019348964261</v>
      </c>
    </row>
    <row r="4" spans="1:9" x14ac:dyDescent="0.25">
      <c r="A4" s="2" t="s">
        <v>0</v>
      </c>
      <c r="B4" s="2" t="s">
        <v>15</v>
      </c>
      <c r="C4" s="2"/>
      <c r="D4" s="2"/>
      <c r="G4">
        <v>90.6</v>
      </c>
      <c r="H4">
        <v>10.93</v>
      </c>
      <c r="I4">
        <f>H4/G4</f>
        <v>0.1206401766004415</v>
      </c>
    </row>
    <row r="5" spans="1:9" x14ac:dyDescent="0.25">
      <c r="A5" s="2">
        <v>0.64693999999999996</v>
      </c>
      <c r="B5" s="2">
        <v>167.47</v>
      </c>
      <c r="C5" s="2">
        <f>B5*$I$8</f>
        <v>19.520998850295967</v>
      </c>
      <c r="D5" s="2">
        <v>2.7</v>
      </c>
      <c r="G5">
        <v>836.7</v>
      </c>
      <c r="H5">
        <v>81.58</v>
      </c>
      <c r="I5">
        <f>H5/G5</f>
        <v>9.7502091550137435E-2</v>
      </c>
    </row>
    <row r="6" spans="1:9" x14ac:dyDescent="0.25">
      <c r="A6" s="2">
        <v>0.61379399999999995</v>
      </c>
      <c r="B6" s="2">
        <v>157.4</v>
      </c>
      <c r="C6" s="2">
        <f t="shared" ref="C6:C18" si="0">B6*$I$8</f>
        <v>18.347197820723625</v>
      </c>
      <c r="D6" s="2">
        <v>2.65</v>
      </c>
      <c r="I6" t="s">
        <v>23</v>
      </c>
    </row>
    <row r="7" spans="1:9" x14ac:dyDescent="0.25">
      <c r="A7" s="2">
        <v>0.56984800000000002</v>
      </c>
      <c r="B7" s="2">
        <v>165.89</v>
      </c>
      <c r="C7" s="2">
        <f t="shared" si="0"/>
        <v>19.336827487165451</v>
      </c>
      <c r="D7" s="2">
        <v>2.6</v>
      </c>
    </row>
    <row r="8" spans="1:9" x14ac:dyDescent="0.25">
      <c r="A8" s="2">
        <v>0.57326900000000003</v>
      </c>
      <c r="B8" s="2">
        <v>141.05000000000001</v>
      </c>
      <c r="C8" s="2">
        <f t="shared" si="0"/>
        <v>16.441373904784417</v>
      </c>
      <c r="D8" s="2">
        <v>2.5499999999999998</v>
      </c>
      <c r="I8">
        <f>AVERAGE(I3:I5)</f>
        <v>0.11656415388007385</v>
      </c>
    </row>
    <row r="9" spans="1:9" x14ac:dyDescent="0.25">
      <c r="A9" s="2">
        <v>2.99914E-3</v>
      </c>
      <c r="B9" s="2">
        <v>0.73170000000000002</v>
      </c>
      <c r="C9" s="2">
        <f t="shared" si="0"/>
        <v>8.5289991394050038E-2</v>
      </c>
      <c r="D9" s="2">
        <v>1.7</v>
      </c>
    </row>
    <row r="10" spans="1:9" x14ac:dyDescent="0.25">
      <c r="A10" s="2">
        <v>5.9721599999999998E-3</v>
      </c>
      <c r="B10" s="2">
        <v>1.69</v>
      </c>
      <c r="C10" s="2">
        <f t="shared" si="0"/>
        <v>0.19699342005732481</v>
      </c>
      <c r="D10" s="2">
        <v>1.75</v>
      </c>
    </row>
    <row r="11" spans="1:9" x14ac:dyDescent="0.25">
      <c r="A11" s="2">
        <v>2.6997500000000001E-2</v>
      </c>
      <c r="B11" s="2">
        <v>7.75</v>
      </c>
      <c r="C11" s="2">
        <f t="shared" si="0"/>
        <v>0.90337219257057233</v>
      </c>
      <c r="D11" s="2">
        <v>1.8</v>
      </c>
    </row>
    <row r="12" spans="1:9" x14ac:dyDescent="0.25">
      <c r="A12" s="2">
        <v>3.2514599999999998E-2</v>
      </c>
      <c r="B12" s="2">
        <v>9.4600000000000009</v>
      </c>
      <c r="C12" s="2">
        <f t="shared" si="0"/>
        <v>1.1026968957054988</v>
      </c>
      <c r="D12" s="2">
        <v>1.81</v>
      </c>
    </row>
    <row r="13" spans="1:9" x14ac:dyDescent="0.25">
      <c r="A13" s="2">
        <v>4.0972700000000001E-2</v>
      </c>
      <c r="B13" s="2">
        <v>12.5</v>
      </c>
      <c r="C13" s="2">
        <f t="shared" si="0"/>
        <v>1.4570519235009232</v>
      </c>
      <c r="D13" s="2">
        <v>1.83</v>
      </c>
    </row>
    <row r="14" spans="1:9" x14ac:dyDescent="0.25">
      <c r="A14" s="2">
        <v>5.1344599999999997E-2</v>
      </c>
      <c r="B14" s="2">
        <v>15.41</v>
      </c>
      <c r="C14" s="2">
        <f t="shared" si="0"/>
        <v>1.7962536112919381</v>
      </c>
      <c r="D14" s="2">
        <v>1.85</v>
      </c>
    </row>
    <row r="15" spans="1:9" x14ac:dyDescent="0.25">
      <c r="A15" s="2">
        <v>8.25428E-2</v>
      </c>
      <c r="B15" s="2">
        <v>22.47</v>
      </c>
      <c r="C15" s="2">
        <f t="shared" si="0"/>
        <v>2.6191965376852595</v>
      </c>
      <c r="D15" s="2">
        <v>1.9</v>
      </c>
    </row>
    <row r="16" spans="1:9" x14ac:dyDescent="0.25">
      <c r="A16" s="2">
        <v>0.10288799999999999</v>
      </c>
      <c r="B16" s="2">
        <v>29.62</v>
      </c>
      <c r="C16" s="2">
        <f t="shared" si="0"/>
        <v>3.4526302379277878</v>
      </c>
      <c r="D16" s="2">
        <v>1.95</v>
      </c>
    </row>
    <row r="17" spans="1:8" x14ac:dyDescent="0.25">
      <c r="A17" s="2"/>
      <c r="B17" s="2"/>
      <c r="C17" s="2">
        <f t="shared" si="0"/>
        <v>0</v>
      </c>
      <c r="D17" s="2"/>
    </row>
    <row r="18" spans="1:8" x14ac:dyDescent="0.25">
      <c r="A18" s="2"/>
      <c r="B18" s="2"/>
      <c r="C18" s="2">
        <f t="shared" si="0"/>
        <v>0</v>
      </c>
      <c r="D18" s="2"/>
    </row>
    <row r="19" spans="1:8" x14ac:dyDescent="0.25">
      <c r="A19" s="2"/>
      <c r="B19" s="2"/>
      <c r="C19" s="2"/>
      <c r="D19" s="2"/>
    </row>
    <row r="20" spans="1:8" x14ac:dyDescent="0.25">
      <c r="A20" s="2"/>
      <c r="B20" s="2"/>
      <c r="C20" s="2"/>
      <c r="D20" s="2"/>
    </row>
    <row r="21" spans="1:8" x14ac:dyDescent="0.25">
      <c r="A21" s="2"/>
      <c r="B21" s="2"/>
      <c r="C21" s="2"/>
      <c r="D21" s="2"/>
    </row>
    <row r="23" spans="1:8" x14ac:dyDescent="0.25">
      <c r="A23" t="s">
        <v>21</v>
      </c>
    </row>
    <row r="28" spans="1:8" x14ac:dyDescent="0.25">
      <c r="A28" s="2" t="s">
        <v>2</v>
      </c>
      <c r="B28" s="2" t="s">
        <v>3</v>
      </c>
      <c r="C28" s="2" t="s">
        <v>4</v>
      </c>
      <c r="D28" s="2" t="s">
        <v>16</v>
      </c>
      <c r="E28" t="s">
        <v>17</v>
      </c>
      <c r="F28" t="s">
        <v>18</v>
      </c>
    </row>
    <row r="29" spans="1:8" x14ac:dyDescent="0.25">
      <c r="A29" s="2" t="s">
        <v>0</v>
      </c>
      <c r="B29" s="2" t="s">
        <v>15</v>
      </c>
      <c r="C29" s="2"/>
      <c r="D29" s="2"/>
      <c r="E29">
        <v>33.15</v>
      </c>
      <c r="F29">
        <v>349.8</v>
      </c>
      <c r="H29">
        <f>E29/F29</f>
        <v>9.4768439108061736E-2</v>
      </c>
    </row>
    <row r="30" spans="1:8" x14ac:dyDescent="0.25">
      <c r="A30" s="2"/>
      <c r="B30" s="2"/>
      <c r="C30" s="2"/>
      <c r="D30" s="2"/>
      <c r="E30">
        <v>18.899999999999999</v>
      </c>
      <c r="F30">
        <v>167.69</v>
      </c>
      <c r="H30">
        <f>E30/F30</f>
        <v>0.11270797304550062</v>
      </c>
    </row>
    <row r="31" spans="1:8" x14ac:dyDescent="0.25">
      <c r="A31" s="2"/>
      <c r="B31" s="2"/>
      <c r="C31" s="2"/>
      <c r="D31" s="2"/>
      <c r="E31">
        <v>50.7</v>
      </c>
      <c r="F31">
        <v>440.98</v>
      </c>
      <c r="H31">
        <f>E31/F31</f>
        <v>0.11497120050795955</v>
      </c>
    </row>
    <row r="32" spans="1:8" x14ac:dyDescent="0.25">
      <c r="A32" s="2"/>
      <c r="B32" s="2"/>
      <c r="C32" s="2"/>
      <c r="D32" s="2"/>
    </row>
    <row r="33" spans="1:8" x14ac:dyDescent="0.25">
      <c r="A33" s="2"/>
      <c r="B33" s="2" t="s">
        <v>20</v>
      </c>
      <c r="C33" s="2"/>
      <c r="D33" s="2"/>
    </row>
    <row r="34" spans="1:8" x14ac:dyDescent="0.25">
      <c r="A34" s="2">
        <v>2.5729799999999999E-3</v>
      </c>
      <c r="B34" s="2">
        <v>8.58</v>
      </c>
      <c r="C34" s="2">
        <f>B34*$H$34</f>
        <v>0.92220017221195261</v>
      </c>
      <c r="D34" s="2">
        <v>1.7</v>
      </c>
      <c r="G34" t="s">
        <v>19</v>
      </c>
      <c r="H34">
        <f>AVERAGE(H29:H31)</f>
        <v>0.10748253755384063</v>
      </c>
    </row>
    <row r="35" spans="1:8" x14ac:dyDescent="0.25">
      <c r="A35" s="2">
        <v>5.5680299999999999E-3</v>
      </c>
      <c r="B35" s="2">
        <v>24.8</v>
      </c>
      <c r="C35" s="2">
        <f t="shared" ref="C35:C41" si="1">B35*$H$34</f>
        <v>2.6655669313352477</v>
      </c>
      <c r="D35" s="2">
        <v>1.75</v>
      </c>
    </row>
    <row r="36" spans="1:8" x14ac:dyDescent="0.25">
      <c r="A36" s="2">
        <v>3.4754100000000003E-2</v>
      </c>
      <c r="B36" s="2">
        <v>85.7</v>
      </c>
      <c r="C36" s="2">
        <f t="shared" si="1"/>
        <v>9.2112534683641414</v>
      </c>
      <c r="D36" s="2">
        <v>1.8</v>
      </c>
    </row>
    <row r="37" spans="1:8" x14ac:dyDescent="0.25">
      <c r="A37" s="2">
        <v>4.2228099999999998E-2</v>
      </c>
      <c r="B37" s="2">
        <v>96.38</v>
      </c>
      <c r="C37" s="2">
        <f t="shared" si="1"/>
        <v>10.35916696943916</v>
      </c>
      <c r="D37" s="2">
        <v>1.81</v>
      </c>
    </row>
    <row r="38" spans="1:8" x14ac:dyDescent="0.25">
      <c r="A38" s="2"/>
      <c r="B38" s="2"/>
      <c r="C38" s="2">
        <f t="shared" si="1"/>
        <v>0</v>
      </c>
      <c r="D38" s="2">
        <v>1.83</v>
      </c>
    </row>
    <row r="39" spans="1:8" x14ac:dyDescent="0.25">
      <c r="A39" s="2"/>
      <c r="B39" s="2"/>
      <c r="C39" s="2">
        <f t="shared" si="1"/>
        <v>0</v>
      </c>
      <c r="D39" s="2">
        <v>1.85</v>
      </c>
    </row>
    <row r="40" spans="1:8" x14ac:dyDescent="0.25">
      <c r="A40" s="2"/>
      <c r="B40" s="2"/>
      <c r="C40" s="2">
        <f t="shared" si="1"/>
        <v>0</v>
      </c>
      <c r="D40" s="2">
        <v>1.9</v>
      </c>
    </row>
    <row r="41" spans="1:8" x14ac:dyDescent="0.25">
      <c r="A41" s="2"/>
      <c r="B41" s="2"/>
      <c r="C41" s="2">
        <f t="shared" si="1"/>
        <v>0</v>
      </c>
      <c r="D41" s="2">
        <v>1.95</v>
      </c>
    </row>
    <row r="42" spans="1:8" x14ac:dyDescent="0.25">
      <c r="A42" s="2"/>
      <c r="B42" s="2"/>
      <c r="C42" s="2"/>
      <c r="D42" s="2"/>
    </row>
    <row r="43" spans="1:8" x14ac:dyDescent="0.25">
      <c r="A43" s="2"/>
      <c r="B43" s="2"/>
      <c r="C43" s="2"/>
      <c r="D43" s="2"/>
    </row>
    <row r="44" spans="1:8" x14ac:dyDescent="0.25">
      <c r="A44" s="2"/>
      <c r="B44" s="2"/>
      <c r="C44" s="2"/>
      <c r="D44" s="2"/>
    </row>
    <row r="45" spans="1:8" x14ac:dyDescent="0.25">
      <c r="A45" s="2"/>
      <c r="B45" s="2"/>
      <c r="C45" s="2"/>
      <c r="D45" s="2"/>
    </row>
    <row r="46" spans="1:8" x14ac:dyDescent="0.25">
      <c r="A46" s="2"/>
      <c r="B46" s="2"/>
      <c r="C46" s="2"/>
      <c r="D46" s="2"/>
    </row>
    <row r="48" spans="1:8" x14ac:dyDescent="0.25">
      <c r="A48" t="s">
        <v>22</v>
      </c>
    </row>
    <row r="51" spans="1:4" x14ac:dyDescent="0.25">
      <c r="A51" t="s">
        <v>27</v>
      </c>
    </row>
    <row r="52" spans="1:4" x14ac:dyDescent="0.25">
      <c r="A52" s="2" t="s">
        <v>2</v>
      </c>
      <c r="B52" s="2" t="s">
        <v>3</v>
      </c>
      <c r="C52" s="2" t="s">
        <v>4</v>
      </c>
      <c r="D52" s="2" t="s">
        <v>16</v>
      </c>
    </row>
    <row r="53" spans="1:4" x14ac:dyDescent="0.25">
      <c r="A53" s="2" t="s">
        <v>0</v>
      </c>
      <c r="B53" s="2" t="s">
        <v>15</v>
      </c>
      <c r="C53" s="2"/>
      <c r="D53" s="2"/>
    </row>
    <row r="54" spans="1:4" x14ac:dyDescent="0.25">
      <c r="A54" s="2">
        <v>3.663E-3</v>
      </c>
      <c r="B54" s="2">
        <v>6.2670000000000003</v>
      </c>
      <c r="C54" s="2">
        <f>B54*$H$34</f>
        <v>0.67359306284991927</v>
      </c>
      <c r="D54" s="2">
        <v>1.7</v>
      </c>
    </row>
    <row r="55" spans="1:4" x14ac:dyDescent="0.25">
      <c r="A55" s="2">
        <v>7.7000000000000002E-3</v>
      </c>
      <c r="B55" s="2">
        <v>12.507999999999999</v>
      </c>
      <c r="C55" s="2">
        <f t="shared" ref="C55:C61" si="2">B55*$H$34</f>
        <v>1.3443915797234385</v>
      </c>
      <c r="D55" s="2">
        <v>1.75</v>
      </c>
    </row>
    <row r="56" spans="1:4" x14ac:dyDescent="0.25">
      <c r="A56" s="2">
        <v>3.4299999999999997E-2</v>
      </c>
      <c r="B56" s="2">
        <v>60.899000000000001</v>
      </c>
      <c r="C56" s="2">
        <f t="shared" si="2"/>
        <v>6.5455790544913404</v>
      </c>
      <c r="D56" s="2">
        <v>1.8</v>
      </c>
    </row>
    <row r="57" spans="1:4" x14ac:dyDescent="0.25">
      <c r="A57" s="2">
        <v>3.7538000000000002E-2</v>
      </c>
      <c r="B57" s="2">
        <v>72.382000000000005</v>
      </c>
      <c r="C57" s="2">
        <f t="shared" si="2"/>
        <v>7.7798010332220926</v>
      </c>
      <c r="D57" s="2">
        <v>1.81</v>
      </c>
    </row>
    <row r="58" spans="1:4" x14ac:dyDescent="0.25">
      <c r="A58" s="2">
        <v>5.2780000000000001E-2</v>
      </c>
      <c r="B58" s="2">
        <v>95.596999999999994</v>
      </c>
      <c r="C58" s="2">
        <f t="shared" si="2"/>
        <v>10.275008142534501</v>
      </c>
      <c r="D58" s="2">
        <v>1.83</v>
      </c>
    </row>
    <row r="59" spans="1:4" x14ac:dyDescent="0.25">
      <c r="A59" s="2">
        <v>6.7830000000000001E-2</v>
      </c>
      <c r="B59" s="2">
        <v>134.59</v>
      </c>
      <c r="C59" s="2">
        <f t="shared" si="2"/>
        <v>14.46607472937141</v>
      </c>
      <c r="D59" s="2">
        <v>1.85</v>
      </c>
    </row>
    <row r="60" spans="1:4" x14ac:dyDescent="0.25">
      <c r="A60" s="2">
        <v>0.10489999999999999</v>
      </c>
      <c r="B60" s="2">
        <v>201.423</v>
      </c>
      <c r="C60" s="2">
        <f t="shared" si="2"/>
        <v>21.649455161707241</v>
      </c>
      <c r="D60" s="2">
        <v>1.9</v>
      </c>
    </row>
    <row r="61" spans="1:4" x14ac:dyDescent="0.25">
      <c r="A61" s="2">
        <v>0.15</v>
      </c>
      <c r="B61" s="2">
        <v>275.17500000000001</v>
      </c>
      <c r="C61" s="2">
        <f t="shared" si="2"/>
        <v>29.576507271378098</v>
      </c>
      <c r="D61" s="2">
        <v>1.95</v>
      </c>
    </row>
    <row r="62" spans="1:4" x14ac:dyDescent="0.25">
      <c r="A62" s="3"/>
      <c r="B62" s="3"/>
      <c r="C62" s="3"/>
      <c r="D62" s="3"/>
    </row>
    <row r="63" spans="1:4" x14ac:dyDescent="0.25">
      <c r="A63" s="3"/>
      <c r="B63" s="3"/>
      <c r="C63" s="3"/>
      <c r="D63" s="3"/>
    </row>
    <row r="64" spans="1:4" x14ac:dyDescent="0.25">
      <c r="A64" s="3"/>
      <c r="B64" s="3"/>
      <c r="C64" s="3"/>
      <c r="D64" s="3"/>
    </row>
    <row r="66" spans="1:4" x14ac:dyDescent="0.25">
      <c r="A66" t="s">
        <v>28</v>
      </c>
    </row>
    <row r="67" spans="1:4" x14ac:dyDescent="0.25">
      <c r="A67" s="2" t="s">
        <v>2</v>
      </c>
      <c r="B67" s="2" t="s">
        <v>3</v>
      </c>
      <c r="C67" s="2" t="s">
        <v>4</v>
      </c>
      <c r="D67" s="2" t="s">
        <v>16</v>
      </c>
    </row>
    <row r="68" spans="1:4" x14ac:dyDescent="0.25">
      <c r="A68" s="2" t="s">
        <v>0</v>
      </c>
      <c r="B68" s="2" t="s">
        <v>15</v>
      </c>
      <c r="C68" s="2"/>
      <c r="D68" s="2"/>
    </row>
    <row r="69" spans="1:4" x14ac:dyDescent="0.25">
      <c r="A69" s="2"/>
      <c r="B69" s="2"/>
      <c r="C69" s="2">
        <f>B69*$H$34</f>
        <v>0</v>
      </c>
      <c r="D69" s="2">
        <v>1.7</v>
      </c>
    </row>
    <row r="70" spans="1:4" x14ac:dyDescent="0.25">
      <c r="A70" s="2"/>
      <c r="B70" s="2"/>
      <c r="C70" s="2">
        <f t="shared" ref="C70:C76" si="3">B70*$H$34</f>
        <v>0</v>
      </c>
      <c r="D70" s="2">
        <v>1.75</v>
      </c>
    </row>
    <row r="71" spans="1:4" x14ac:dyDescent="0.25">
      <c r="A71" s="2"/>
      <c r="B71" s="2"/>
      <c r="C71" s="2">
        <f t="shared" si="3"/>
        <v>0</v>
      </c>
      <c r="D71" s="2">
        <v>1.8</v>
      </c>
    </row>
    <row r="72" spans="1:4" x14ac:dyDescent="0.25">
      <c r="A72" s="2"/>
      <c r="B72" s="2"/>
      <c r="C72" s="2">
        <f t="shared" si="3"/>
        <v>0</v>
      </c>
      <c r="D72" s="2">
        <v>1.81</v>
      </c>
    </row>
    <row r="73" spans="1:4" x14ac:dyDescent="0.25">
      <c r="A73" s="2"/>
      <c r="B73" s="2"/>
      <c r="C73" s="2">
        <f t="shared" si="3"/>
        <v>0</v>
      </c>
      <c r="D73" s="2">
        <v>1.83</v>
      </c>
    </row>
    <row r="74" spans="1:4" x14ac:dyDescent="0.25">
      <c r="A74" s="2"/>
      <c r="B74" s="2"/>
      <c r="C74" s="2">
        <f t="shared" si="3"/>
        <v>0</v>
      </c>
      <c r="D74" s="2">
        <v>1.85</v>
      </c>
    </row>
    <row r="75" spans="1:4" x14ac:dyDescent="0.25">
      <c r="A75" s="2"/>
      <c r="B75" s="2"/>
      <c r="C75" s="2">
        <f t="shared" si="3"/>
        <v>0</v>
      </c>
      <c r="D75" s="2">
        <v>1.9</v>
      </c>
    </row>
    <row r="76" spans="1:4" x14ac:dyDescent="0.25">
      <c r="A76" s="2"/>
      <c r="B76" s="2"/>
      <c r="C76" s="2">
        <f t="shared" si="3"/>
        <v>0</v>
      </c>
      <c r="D76" s="2">
        <v>1.95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25" zoomScaleNormal="100" workbookViewId="0">
      <selection activeCell="E28" sqref="E28"/>
    </sheetView>
  </sheetViews>
  <sheetFormatPr defaultRowHeight="15" x14ac:dyDescent="0.25"/>
  <cols>
    <col min="1" max="1" width="26.42578125" bestFit="1" customWidth="1"/>
    <col min="2" max="2" width="14" bestFit="1" customWidth="1"/>
    <col min="3" max="3" width="23.5703125" bestFit="1" customWidth="1"/>
    <col min="5" max="5" width="17.28515625" bestFit="1" customWidth="1"/>
  </cols>
  <sheetData>
    <row r="1" spans="1:8" x14ac:dyDescent="0.25">
      <c r="A1" t="s">
        <v>8</v>
      </c>
      <c r="E1" t="s">
        <v>14</v>
      </c>
      <c r="F1" t="s">
        <v>13</v>
      </c>
      <c r="H1" s="1"/>
    </row>
    <row r="2" spans="1:8" x14ac:dyDescent="0.25">
      <c r="A2" t="s">
        <v>2</v>
      </c>
      <c r="B2" t="s">
        <v>3</v>
      </c>
      <c r="C2" t="s">
        <v>4</v>
      </c>
      <c r="E2" t="s">
        <v>15</v>
      </c>
    </row>
    <row r="3" spans="1:8" x14ac:dyDescent="0.25">
      <c r="E3">
        <v>207.97</v>
      </c>
      <c r="F3">
        <v>511.45</v>
      </c>
      <c r="G3">
        <f>E3/F3</f>
        <v>0.40662821390165216</v>
      </c>
    </row>
    <row r="4" spans="1:8" x14ac:dyDescent="0.25">
      <c r="E4">
        <v>121.703</v>
      </c>
      <c r="F4">
        <v>297.18</v>
      </c>
      <c r="G4">
        <f>E4/F4</f>
        <v>0.40952621306952014</v>
      </c>
    </row>
    <row r="5" spans="1:8" x14ac:dyDescent="0.25">
      <c r="A5" t="s">
        <v>29</v>
      </c>
      <c r="E5">
        <v>58.18</v>
      </c>
      <c r="F5">
        <v>142</v>
      </c>
      <c r="G5">
        <f>E5/F5</f>
        <v>0.40971830985915492</v>
      </c>
    </row>
    <row r="6" spans="1:8" x14ac:dyDescent="0.25">
      <c r="A6" s="2" t="s">
        <v>2</v>
      </c>
      <c r="B6" s="2" t="s">
        <v>3</v>
      </c>
      <c r="C6" s="2" t="s">
        <v>4</v>
      </c>
      <c r="D6" s="2" t="s">
        <v>16</v>
      </c>
      <c r="G6" t="s">
        <v>23</v>
      </c>
    </row>
    <row r="7" spans="1:8" x14ac:dyDescent="0.25">
      <c r="A7" s="2" t="s">
        <v>0</v>
      </c>
      <c r="B7" s="2" t="s">
        <v>15</v>
      </c>
      <c r="C7" s="2"/>
      <c r="D7" s="2"/>
    </row>
    <row r="8" spans="1:8" x14ac:dyDescent="0.25">
      <c r="A8" s="2">
        <v>3.8800000000000001E-2</v>
      </c>
      <c r="B8" s="2">
        <v>144.28</v>
      </c>
      <c r="C8" s="2">
        <f>B8*$G$8</f>
        <v>58.956306156626539</v>
      </c>
      <c r="D8" s="2">
        <v>0.9</v>
      </c>
      <c r="G8">
        <f>AVERAGE(G3:G5)</f>
        <v>0.40862424561010907</v>
      </c>
    </row>
    <row r="9" spans="1:8" x14ac:dyDescent="0.25">
      <c r="A9" s="2">
        <v>5.3260000000000002E-2</v>
      </c>
      <c r="B9" s="2">
        <v>196.88</v>
      </c>
      <c r="C9" s="2">
        <f t="shared" ref="C9:C15" si="0">B9*$G$8</f>
        <v>80.449941475718276</v>
      </c>
      <c r="D9" s="2">
        <v>0.95</v>
      </c>
    </row>
    <row r="10" spans="1:8" x14ac:dyDescent="0.25">
      <c r="A10" s="2">
        <v>6.8099999999999994E-2</v>
      </c>
      <c r="B10" s="2">
        <v>250.81</v>
      </c>
      <c r="C10" s="2">
        <f t="shared" si="0"/>
        <v>102.48704704147146</v>
      </c>
      <c r="D10" s="2">
        <v>1</v>
      </c>
    </row>
    <row r="11" spans="1:8" x14ac:dyDescent="0.25">
      <c r="A11" s="2">
        <v>7.8320000000000001E-2</v>
      </c>
      <c r="B11" s="2">
        <v>302.8</v>
      </c>
      <c r="C11" s="2">
        <f t="shared" si="0"/>
        <v>123.73142157074103</v>
      </c>
      <c r="D11" s="2">
        <v>1.05</v>
      </c>
    </row>
    <row r="12" spans="1:8" x14ac:dyDescent="0.25">
      <c r="A12" s="2">
        <v>9.4233999999999998E-2</v>
      </c>
      <c r="B12" s="2">
        <v>351.42</v>
      </c>
      <c r="C12" s="2">
        <f t="shared" si="0"/>
        <v>143.59873239230453</v>
      </c>
      <c r="D12" s="2">
        <v>1.1000000000000001</v>
      </c>
    </row>
    <row r="13" spans="1:8" x14ac:dyDescent="0.25">
      <c r="A13" s="2">
        <v>0.105298</v>
      </c>
      <c r="B13" s="2">
        <v>404.19</v>
      </c>
      <c r="C13" s="2">
        <f t="shared" si="0"/>
        <v>165.16183383314998</v>
      </c>
      <c r="D13" s="2">
        <v>1.1499999999999999</v>
      </c>
    </row>
    <row r="14" spans="1:8" x14ac:dyDescent="0.25">
      <c r="A14" s="2">
        <v>0.12188</v>
      </c>
      <c r="B14" s="2">
        <v>457.78</v>
      </c>
      <c r="C14" s="2">
        <f t="shared" si="0"/>
        <v>187.06000715539571</v>
      </c>
      <c r="D14" s="2">
        <v>1.2</v>
      </c>
    </row>
    <row r="15" spans="1:8" x14ac:dyDescent="0.25">
      <c r="A15" s="2">
        <v>0.13825000000000001</v>
      </c>
      <c r="B15" s="2">
        <v>511.45</v>
      </c>
      <c r="C15" s="2">
        <f t="shared" si="0"/>
        <v>208.99087041729027</v>
      </c>
      <c r="D15" s="2">
        <v>1.25</v>
      </c>
    </row>
    <row r="16" spans="1:8" x14ac:dyDescent="0.25">
      <c r="A16" s="3"/>
      <c r="B16" s="3"/>
      <c r="C16" s="3"/>
      <c r="D16" s="3"/>
    </row>
    <row r="17" spans="1:8" x14ac:dyDescent="0.25">
      <c r="A17" s="3"/>
      <c r="B17" s="3"/>
      <c r="C17" s="3"/>
      <c r="D17" s="3"/>
    </row>
    <row r="18" spans="1:8" x14ac:dyDescent="0.25">
      <c r="A18" s="3"/>
      <c r="B18" s="3"/>
      <c r="C18" s="3"/>
      <c r="D18" s="3"/>
    </row>
    <row r="20" spans="1:8" x14ac:dyDescent="0.25">
      <c r="A20" t="s">
        <v>28</v>
      </c>
    </row>
    <row r="21" spans="1:8" x14ac:dyDescent="0.25">
      <c r="A21" s="2" t="s">
        <v>2</v>
      </c>
      <c r="B21" s="2" t="s">
        <v>3</v>
      </c>
      <c r="C21" s="2" t="s">
        <v>4</v>
      </c>
      <c r="D21" s="2" t="s">
        <v>16</v>
      </c>
      <c r="F21" t="s">
        <v>14</v>
      </c>
      <c r="G21" t="s">
        <v>13</v>
      </c>
    </row>
    <row r="22" spans="1:8" x14ac:dyDescent="0.25">
      <c r="A22" s="2" t="s">
        <v>0</v>
      </c>
      <c r="B22" s="2" t="s">
        <v>15</v>
      </c>
      <c r="C22" s="2"/>
      <c r="D22" s="2"/>
      <c r="F22" t="s">
        <v>15</v>
      </c>
    </row>
    <row r="23" spans="1:8" x14ac:dyDescent="0.25">
      <c r="A23" s="2">
        <v>3.4529999999999998E-2</v>
      </c>
      <c r="B23" s="2">
        <v>301.68</v>
      </c>
      <c r="C23" s="2">
        <f>B23*$H$37</f>
        <v>0</v>
      </c>
      <c r="D23" s="2">
        <v>0.9</v>
      </c>
      <c r="F23">
        <v>82.79</v>
      </c>
      <c r="G23">
        <v>301.68</v>
      </c>
      <c r="H23">
        <f>F23/G23</f>
        <v>0.27442985945372583</v>
      </c>
    </row>
    <row r="24" spans="1:8" x14ac:dyDescent="0.25">
      <c r="A24" s="2">
        <v>4.6519999999999999E-2</v>
      </c>
      <c r="B24" s="2">
        <v>409.8</v>
      </c>
      <c r="C24" s="2">
        <f t="shared" ref="C24:C30" si="1">B24*$H$37</f>
        <v>0</v>
      </c>
      <c r="D24" s="2">
        <v>0.95</v>
      </c>
      <c r="F24">
        <v>142.75</v>
      </c>
      <c r="G24">
        <v>515.75</v>
      </c>
      <c r="H24">
        <f>F24/G24</f>
        <v>0.27678138633058652</v>
      </c>
    </row>
    <row r="25" spans="1:8" x14ac:dyDescent="0.25">
      <c r="A25" s="2">
        <v>6.4579999999999999E-2</v>
      </c>
      <c r="B25" s="2">
        <v>519.22</v>
      </c>
      <c r="C25" s="2">
        <f t="shared" si="1"/>
        <v>0</v>
      </c>
      <c r="D25" s="2">
        <v>1</v>
      </c>
      <c r="F25">
        <v>203.3</v>
      </c>
      <c r="G25">
        <v>736.4</v>
      </c>
      <c r="H25">
        <f>F25/G25</f>
        <v>0.27607278652906031</v>
      </c>
    </row>
    <row r="26" spans="1:8" x14ac:dyDescent="0.25">
      <c r="A26" s="2">
        <v>7.6960000000000001E-2</v>
      </c>
      <c r="B26" s="2">
        <v>632.17999999999995</v>
      </c>
      <c r="C26" s="2">
        <f t="shared" si="1"/>
        <v>0</v>
      </c>
      <c r="D26" s="2">
        <v>1.05</v>
      </c>
      <c r="H26" t="s">
        <v>23</v>
      </c>
    </row>
    <row r="27" spans="1:8" x14ac:dyDescent="0.25">
      <c r="A27" s="2">
        <v>8.6800000000000002E-2</v>
      </c>
      <c r="B27" s="2">
        <v>743.7</v>
      </c>
      <c r="C27" s="2">
        <f t="shared" si="1"/>
        <v>0</v>
      </c>
      <c r="D27" s="2">
        <v>1.1000000000000001</v>
      </c>
    </row>
    <row r="28" spans="1:8" x14ac:dyDescent="0.25">
      <c r="A28" s="2">
        <v>9.7869999999999999E-2</v>
      </c>
      <c r="B28" s="2">
        <v>834.1</v>
      </c>
      <c r="C28" s="2">
        <f t="shared" si="1"/>
        <v>0</v>
      </c>
      <c r="D28" s="2">
        <v>1.1499999999999999</v>
      </c>
      <c r="H28">
        <f>AVERAGE(H23:H25)</f>
        <v>0.27576134410445757</v>
      </c>
    </row>
    <row r="29" spans="1:8" x14ac:dyDescent="0.25">
      <c r="A29" s="2">
        <v>0.1053</v>
      </c>
      <c r="B29" s="2">
        <v>955.84</v>
      </c>
      <c r="C29" s="2">
        <f t="shared" si="1"/>
        <v>0</v>
      </c>
      <c r="D29" s="2">
        <v>1.2</v>
      </c>
    </row>
    <row r="30" spans="1:8" x14ac:dyDescent="0.25">
      <c r="A30" s="2">
        <v>0.1178</v>
      </c>
      <c r="B30" s="2">
        <v>1066</v>
      </c>
      <c r="C30" s="2">
        <f t="shared" si="1"/>
        <v>0</v>
      </c>
      <c r="D30" s="2">
        <v>1.25</v>
      </c>
    </row>
    <row r="32" spans="1:8" x14ac:dyDescent="0.25">
      <c r="A32" t="s">
        <v>23</v>
      </c>
    </row>
    <row r="33" spans="1:4" x14ac:dyDescent="0.25">
      <c r="A33" s="2" t="s">
        <v>2</v>
      </c>
      <c r="B33" s="2" t="s">
        <v>3</v>
      </c>
      <c r="C33" s="2" t="s">
        <v>4</v>
      </c>
      <c r="D33" s="2" t="s">
        <v>16</v>
      </c>
    </row>
    <row r="34" spans="1:4" x14ac:dyDescent="0.25">
      <c r="A34" s="2" t="s">
        <v>0</v>
      </c>
      <c r="B34" s="2" t="s">
        <v>15</v>
      </c>
      <c r="C34" s="2"/>
      <c r="D34" s="2"/>
    </row>
    <row r="35" spans="1:4" x14ac:dyDescent="0.25">
      <c r="A35" s="2"/>
      <c r="B35" s="2"/>
      <c r="C35" s="2">
        <f>B35*$H$37</f>
        <v>0</v>
      </c>
      <c r="D35" s="2">
        <v>0.9</v>
      </c>
    </row>
    <row r="36" spans="1:4" x14ac:dyDescent="0.25">
      <c r="A36" s="2"/>
      <c r="B36" s="2"/>
      <c r="C36" s="2">
        <f t="shared" ref="C36:C42" si="2">B36*$H$37</f>
        <v>0</v>
      </c>
      <c r="D36" s="2">
        <v>0.95</v>
      </c>
    </row>
    <row r="37" spans="1:4" x14ac:dyDescent="0.25">
      <c r="A37" s="2"/>
      <c r="B37" s="2"/>
      <c r="C37" s="2">
        <f t="shared" si="2"/>
        <v>0</v>
      </c>
      <c r="D37" s="2">
        <v>1</v>
      </c>
    </row>
    <row r="38" spans="1:4" x14ac:dyDescent="0.25">
      <c r="A38" s="2"/>
      <c r="B38" s="2"/>
      <c r="C38" s="2">
        <f t="shared" si="2"/>
        <v>0</v>
      </c>
      <c r="D38" s="2">
        <v>1.05</v>
      </c>
    </row>
    <row r="39" spans="1:4" x14ac:dyDescent="0.25">
      <c r="A39" s="2"/>
      <c r="B39" s="2"/>
      <c r="C39" s="2">
        <f t="shared" si="2"/>
        <v>0</v>
      </c>
      <c r="D39" s="2">
        <v>1.1000000000000001</v>
      </c>
    </row>
    <row r="40" spans="1:4" x14ac:dyDescent="0.25">
      <c r="A40" s="2"/>
      <c r="B40" s="2"/>
      <c r="C40" s="2">
        <f t="shared" si="2"/>
        <v>0</v>
      </c>
      <c r="D40" s="2">
        <v>1.1499999999999999</v>
      </c>
    </row>
    <row r="41" spans="1:4" x14ac:dyDescent="0.25">
      <c r="A41" s="2"/>
      <c r="B41" s="2"/>
      <c r="C41" s="2">
        <f t="shared" si="2"/>
        <v>0</v>
      </c>
      <c r="D41" s="2">
        <v>1.2</v>
      </c>
    </row>
    <row r="42" spans="1:4" x14ac:dyDescent="0.25">
      <c r="A42" s="2"/>
      <c r="B42" s="2"/>
      <c r="C42" s="2">
        <f t="shared" si="2"/>
        <v>0</v>
      </c>
      <c r="D42" s="2">
        <v>1.25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green</vt:lpstr>
      <vt:lpstr>Red</vt:lpstr>
      <vt:lpstr>Blue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Visnansky</dc:creator>
  <cp:lastModifiedBy>Andrew Visnansky</cp:lastModifiedBy>
  <dcterms:created xsi:type="dcterms:W3CDTF">2015-05-19T15:56:27Z</dcterms:created>
  <dcterms:modified xsi:type="dcterms:W3CDTF">2015-06-10T19:15:03Z</dcterms:modified>
</cp:coreProperties>
</file>